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ro\Desktop\IZVJEŠTAJI\2024 Izvještaji\II kvartal - 2024\"/>
    </mc:Choice>
  </mc:AlternateContent>
  <bookViews>
    <workbookView xWindow="0" yWindow="0" windowWidth="13080" windowHeight="112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1" i="1" l="1"/>
  <c r="D18" i="1"/>
  <c r="D23" i="1"/>
  <c r="D33" i="1"/>
  <c r="D49" i="1"/>
  <c r="D54" i="1"/>
  <c r="D43" i="1" l="1"/>
  <c r="D21" i="1"/>
  <c r="D44" i="1"/>
  <c r="D56" i="1" s="1"/>
  <c r="D58" i="1" s="1"/>
  <c r="E23" i="1" l="1"/>
  <c r="E54" i="1" l="1"/>
  <c r="E49" i="1"/>
  <c r="E18" i="1"/>
  <c r="E11" i="1"/>
  <c r="E21" i="1" l="1"/>
  <c r="E33" i="1"/>
  <c r="C54" i="1"/>
  <c r="C49" i="1"/>
  <c r="C33" i="1"/>
  <c r="C23" i="1"/>
  <c r="E43" i="1" l="1"/>
  <c r="E44" i="1" s="1"/>
  <c r="E56" i="1" s="1"/>
  <c r="E58" i="1" s="1"/>
  <c r="C43" i="1"/>
  <c r="C11" i="1"/>
  <c r="C21" i="1" s="1"/>
  <c r="C44" i="1" l="1"/>
  <c r="C56" i="1" s="1"/>
  <c r="C58" i="1" s="1"/>
</calcChain>
</file>

<file path=xl/sharedStrings.xml><?xml version="1.0" encoding="utf-8"?>
<sst xmlns="http://schemas.openxmlformats.org/spreadsheetml/2006/main" count="100" uniqueCount="99">
  <si>
    <t>Plan</t>
  </si>
  <si>
    <t>I z v š e nj e</t>
  </si>
  <si>
    <t>Prethodna godina</t>
  </si>
  <si>
    <t>Tekuća godina</t>
  </si>
  <si>
    <t>PRIMICI</t>
  </si>
  <si>
    <t>Tekući prihodi  (1.1+1.2+1.3+1.4+1.5)</t>
  </si>
  <si>
    <t>Porezi</t>
  </si>
  <si>
    <t>Doprinosi</t>
  </si>
  <si>
    <t>Takse</t>
  </si>
  <si>
    <t>Naknade</t>
  </si>
  <si>
    <t>Ostali prihodi</t>
  </si>
  <si>
    <t>Primici od otplate kredita</t>
  </si>
  <si>
    <t>Donacije</t>
  </si>
  <si>
    <t>Transferi</t>
  </si>
  <si>
    <t>I</t>
  </si>
  <si>
    <t>Ukupno primici  (1+2+3)</t>
  </si>
  <si>
    <t>IZDACI</t>
  </si>
  <si>
    <t>II</t>
  </si>
  <si>
    <t>III</t>
  </si>
  <si>
    <t>Neto novčani tok  (I-II)</t>
  </si>
  <si>
    <t>NOVČANI TOK PO OSNOVU INVESTIRANJA</t>
  </si>
  <si>
    <t>Primici od prodaje nefinansijske imovine</t>
  </si>
  <si>
    <t>Primici od prodaje finansijske imovine</t>
  </si>
  <si>
    <t>Kapitalni izdaci</t>
  </si>
  <si>
    <t>IV</t>
  </si>
  <si>
    <t>NOVČANI TOK PO OSNOVU FINANSIRANJA</t>
  </si>
  <si>
    <t>Pozajmice i krediti</t>
  </si>
  <si>
    <t>Otplata kredita</t>
  </si>
  <si>
    <t>Otplata obaveza iz prethodnih godina</t>
  </si>
  <si>
    <t>V</t>
  </si>
  <si>
    <t>VI</t>
  </si>
  <si>
    <t>Povećanje/smanjenje gotovine (III+IV+V)</t>
  </si>
  <si>
    <t>VII</t>
  </si>
  <si>
    <t>Gotovina na početku perioda</t>
  </si>
  <si>
    <t>VIII</t>
  </si>
  <si>
    <t>Gotovina na kraju perioda (VI+VII)</t>
  </si>
  <si>
    <t>r.br.</t>
  </si>
  <si>
    <t>1.1</t>
  </si>
  <si>
    <t>1.2</t>
  </si>
  <si>
    <t>1.3</t>
  </si>
  <si>
    <t>1.4</t>
  </si>
  <si>
    <t>1.5</t>
  </si>
  <si>
    <t>3.1</t>
  </si>
  <si>
    <t>3.2</t>
  </si>
  <si>
    <t>Period:</t>
  </si>
  <si>
    <t>IZVJEŠTAJ O NOVČANIM TOKOVIMA I - ekonomska klasifikacija</t>
  </si>
  <si>
    <t>Donacije i transferi</t>
  </si>
  <si>
    <t>Tekući izdaci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</si>
  <si>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</si>
  <si>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</si>
  <si>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</si>
  <si>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</si>
  <si>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</si>
  <si>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</si>
  <si>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</si>
  <si>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</si>
  <si>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</si>
  <si>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</t>
  </si>
  <si>
    <t>5.1</t>
  </si>
  <si>
    <t>5.2</t>
  </si>
  <si>
    <t>5.3</t>
  </si>
  <si>
    <t>5.4</t>
  </si>
  <si>
    <t>5.5</t>
  </si>
  <si>
    <t>6</t>
  </si>
  <si>
    <t>7</t>
  </si>
  <si>
    <t>8</t>
  </si>
  <si>
    <t>9</t>
  </si>
  <si>
    <t>Ukupno izdaci  (4+5+6+7+8+9)</t>
  </si>
  <si>
    <t>10</t>
  </si>
  <si>
    <t>11</t>
  </si>
  <si>
    <t>12</t>
  </si>
  <si>
    <t xml:space="preserve">        Neto novčani tok po osnovu investiranja (10+11-12)</t>
  </si>
  <si>
    <t xml:space="preserve">      Neto novčani tok po osnovu finansiranja (13-14-15)</t>
  </si>
  <si>
    <t>NOVČANI TOK
EKONOMSKA KLASIFIKACIJA</t>
  </si>
  <si>
    <t>Bruto zarade i doprinosi na teret poslodavca</t>
  </si>
  <si>
    <t>Ostala lična primanja</t>
  </si>
  <si>
    <t xml:space="preserve">Rashodi za materijal  </t>
  </si>
  <si>
    <t xml:space="preserve">Rashodi za usluge </t>
  </si>
  <si>
    <t xml:space="preserve">Tekuće održavanje </t>
  </si>
  <si>
    <t xml:space="preserve">Kamate </t>
  </si>
  <si>
    <t>Renta</t>
  </si>
  <si>
    <t>Subvencije</t>
  </si>
  <si>
    <t>Ostali izdaci</t>
  </si>
  <si>
    <t>Transferi za socijalnu zaštitu</t>
  </si>
  <si>
    <t>Prava iz oblasti socijalne zaštite</t>
  </si>
  <si>
    <t>Sredstva za tehnološke viškove</t>
  </si>
  <si>
    <t>Prava iz oblasti penzijskog i invalidskog osiguranja</t>
  </si>
  <si>
    <t>Ostala prava iz oblasti zdravstvene zaštite</t>
  </si>
  <si>
    <t>Ostala prava iz oblasti zdravstvenog osiguranja</t>
  </si>
  <si>
    <t>Transferi institucijama, pojedincima, nevladinom i javnom sektoru</t>
  </si>
  <si>
    <t>Otplata garancija</t>
  </si>
  <si>
    <t>Rezerve</t>
  </si>
  <si>
    <t>13</t>
  </si>
  <si>
    <t>14</t>
  </si>
  <si>
    <t>15</t>
  </si>
  <si>
    <t>Obrazac 1</t>
  </si>
  <si>
    <t>Lice odgovorno za                                STARJEŠINA        sastavljanje izvještaja                           ORGANA    __________________                         ____________</t>
  </si>
  <si>
    <t>Godina: 2024</t>
  </si>
  <si>
    <t>01.01 - 30.06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</si>
</sst>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0" xfId="0" applyFont="1" applyAlignment="1">
      <alignment horizontal="left" vertical="center" indent="3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0" fillId="0" borderId="0" xfId="0" applyNumberFormat="1"/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indent="3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3"/>
    </xf>
    <xf numFmtId="4" fontId="1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3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indent="3"/>
    </xf>
    <xf numFmtId="49" fontId="1" fillId="0" borderId="1" xfId="0" applyNumberFormat="1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center"/>
    </xf>
    <xf numFmtId="49" fontId="1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indent="3"/>
    </xf>
    <xf numFmtId="4" fontId="5" fillId="0" borderId="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left" vertical="center" indent="3"/>
    </xf>
    <xf numFmtId="0" fontId="5" fillId="0" borderId="5" xfId="0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" fontId="6" fillId="0" borderId="5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4" fontId="5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4" fontId="6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4" fontId="1" fillId="0" borderId="5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vertical="center"/>
    </xf>
    <xf numFmtId="4" fontId="6" fillId="0" borderId="5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zoomScaleNormal="100" workbookViewId="0">
      <selection activeCell="B3" sqref="B3:C3"/>
    </sheetView>
  </sheetViews>
  <sheetFormatPr defaultRowHeight="15" x14ac:dyDescent="0.25"/>
  <cols>
    <col min="1" max="1" width="6.42578125" style="5" bestFit="1" customWidth="1"/>
    <col min="2" max="2" width="55.85546875" bestFit="1" customWidth="1"/>
    <col min="3" max="5" width="13.85546875" customWidth="1"/>
  </cols>
  <sheetData>
    <row r="1" spans="1:5" x14ac:dyDescent="0.25">
      <c r="D1" s="54" t="s">
        <v>95</v>
      </c>
    </row>
    <row r="3" spans="1:5" x14ac:dyDescent="0.25">
      <c r="B3" s="66" t="s">
        <v>45</v>
      </c>
      <c r="C3" s="66"/>
      <c r="D3" t="s">
        <v>97</v>
      </c>
    </row>
    <row r="4" spans="1:5" x14ac:dyDescent="0.25">
      <c r="B4" s="6"/>
      <c r="C4" s="6"/>
      <c r="D4" t="s">
        <v>44</v>
      </c>
    </row>
    <row r="5" spans="1:5" x14ac:dyDescent="0.25">
      <c r="B5" s="6"/>
      <c r="C5" s="6"/>
      <c r="D5" t="s">
        <v>98</v>
      </c>
    </row>
    <row r="7" spans="1:5" x14ac:dyDescent="0.25">
      <c r="A7" s="68" t="s">
        <v>36</v>
      </c>
      <c r="B7" s="69" t="s">
        <v>73</v>
      </c>
      <c r="C7" s="70" t="s">
        <v>0</v>
      </c>
      <c r="D7" s="69" t="s">
        <v>1</v>
      </c>
      <c r="E7" s="69"/>
    </row>
    <row r="8" spans="1:5" ht="25.5" x14ac:dyDescent="0.25">
      <c r="A8" s="68"/>
      <c r="B8" s="69"/>
      <c r="C8" s="70"/>
      <c r="D8" s="7" t="s">
        <v>2</v>
      </c>
      <c r="E8" s="7" t="s">
        <v>3</v>
      </c>
    </row>
    <row r="9" spans="1:5" x14ac:dyDescent="0.25">
      <c r="A9" s="8">
        <v>1</v>
      </c>
      <c r="B9" s="9">
        <v>2</v>
      </c>
      <c r="C9" s="10">
        <v>3</v>
      </c>
      <c r="D9" s="9">
        <v>4</v>
      </c>
      <c r="E9" s="9">
        <v>5</v>
      </c>
    </row>
    <row r="10" spans="1:5" x14ac:dyDescent="0.25">
      <c r="A10" s="11"/>
      <c r="B10" s="12" t="s">
        <v>4</v>
      </c>
      <c r="C10" s="13"/>
      <c r="D10" s="14"/>
      <c r="E10" s="14"/>
    </row>
    <row r="11" spans="1:5" x14ac:dyDescent="0.25">
      <c r="A11" s="15">
        <v>1</v>
      </c>
      <c r="B11" s="16" t="s">
        <v>5</v>
      </c>
      <c r="C11" s="17">
        <f>SUM(C12:C16)</f>
        <v>4345000</v>
      </c>
      <c r="D11" s="17">
        <f t="shared" ref="D11:E11" si="0">SUM(D12:D16)</f>
        <v>3903005.0599999996</v>
      </c>
      <c r="E11" s="55">
        <f t="shared" si="0"/>
        <v>1489618.1300000001</v>
      </c>
    </row>
    <row r="12" spans="1:5" x14ac:dyDescent="0.25">
      <c r="A12" s="11" t="s">
        <v>37</v>
      </c>
      <c r="B12" s="18" t="s">
        <v>6</v>
      </c>
      <c r="C12" s="19">
        <v>2050000</v>
      </c>
      <c r="D12" s="19">
        <v>1876708.47</v>
      </c>
      <c r="E12" s="56">
        <v>891396.23</v>
      </c>
    </row>
    <row r="13" spans="1:5" x14ac:dyDescent="0.25">
      <c r="A13" s="11" t="s">
        <v>38</v>
      </c>
      <c r="B13" s="18" t="s">
        <v>7</v>
      </c>
      <c r="C13" s="20"/>
      <c r="D13" s="20"/>
      <c r="E13" s="57"/>
    </row>
    <row r="14" spans="1:5" x14ac:dyDescent="0.25">
      <c r="A14" s="11" t="s">
        <v>39</v>
      </c>
      <c r="B14" s="18" t="s">
        <v>8</v>
      </c>
      <c r="C14" s="20">
        <v>60000</v>
      </c>
      <c r="D14" s="20">
        <v>36719.74</v>
      </c>
      <c r="E14" s="57">
        <v>11855.76</v>
      </c>
    </row>
    <row r="15" spans="1:5" x14ac:dyDescent="0.25">
      <c r="A15" s="11" t="s">
        <v>40</v>
      </c>
      <c r="B15" s="18" t="s">
        <v>9</v>
      </c>
      <c r="C15" s="20">
        <v>2120000</v>
      </c>
      <c r="D15" s="20">
        <v>1932497.5599999998</v>
      </c>
      <c r="E15" s="57">
        <v>578195.54</v>
      </c>
    </row>
    <row r="16" spans="1:5" x14ac:dyDescent="0.25">
      <c r="A16" s="11" t="s">
        <v>41</v>
      </c>
      <c r="B16" s="18" t="s">
        <v>10</v>
      </c>
      <c r="C16" s="20">
        <v>115000</v>
      </c>
      <c r="D16" s="20">
        <v>57079.29</v>
      </c>
      <c r="E16" s="57">
        <v>8170.6</v>
      </c>
    </row>
    <row r="17" spans="1:5" x14ac:dyDescent="0.25">
      <c r="A17" s="15">
        <v>2</v>
      </c>
      <c r="B17" s="16" t="s">
        <v>11</v>
      </c>
      <c r="C17" s="21"/>
      <c r="D17" s="21"/>
      <c r="E17" s="58"/>
    </row>
    <row r="18" spans="1:5" x14ac:dyDescent="0.25">
      <c r="A18" s="15">
        <v>3</v>
      </c>
      <c r="B18" s="16" t="s">
        <v>46</v>
      </c>
      <c r="C18" s="21">
        <f>SUM(C19:C20)</f>
        <v>2630000</v>
      </c>
      <c r="D18" s="21">
        <f t="shared" ref="D18:E18" si="1">SUM(D19:D20)</f>
        <v>3084888.2</v>
      </c>
      <c r="E18" s="58">
        <f t="shared" si="1"/>
        <v>1455744.83</v>
      </c>
    </row>
    <row r="19" spans="1:5" x14ac:dyDescent="0.25">
      <c r="A19" s="11" t="s">
        <v>42</v>
      </c>
      <c r="B19" s="18" t="s">
        <v>12</v>
      </c>
      <c r="C19" s="20">
        <v>260000</v>
      </c>
      <c r="D19" s="20">
        <v>1374080.74</v>
      </c>
      <c r="E19" s="57">
        <v>76487.8</v>
      </c>
    </row>
    <row r="20" spans="1:5" ht="15.75" thickBot="1" x14ac:dyDescent="0.3">
      <c r="A20" s="22" t="s">
        <v>43</v>
      </c>
      <c r="B20" s="23" t="s">
        <v>13</v>
      </c>
      <c r="C20" s="24">
        <v>2370000</v>
      </c>
      <c r="D20" s="24">
        <v>1710807.46</v>
      </c>
      <c r="E20" s="59">
        <v>1379257.03</v>
      </c>
    </row>
    <row r="21" spans="1:5" ht="16.5" thickTop="1" thickBot="1" x14ac:dyDescent="0.3">
      <c r="A21" s="33" t="s">
        <v>14</v>
      </c>
      <c r="B21" s="34" t="s">
        <v>15</v>
      </c>
      <c r="C21" s="35">
        <f>C11+C17+C18</f>
        <v>6975000</v>
      </c>
      <c r="D21" s="35">
        <f t="shared" ref="D21:E21" si="2">D11+D17+D18</f>
        <v>6987893.2599999998</v>
      </c>
      <c r="E21" s="60">
        <f t="shared" si="2"/>
        <v>2945362.96</v>
      </c>
    </row>
    <row r="22" spans="1:5" ht="15.75" thickTop="1" x14ac:dyDescent="0.25">
      <c r="A22" s="31"/>
      <c r="B22" s="32" t="s">
        <v>16</v>
      </c>
      <c r="C22" s="45"/>
      <c r="D22" s="46"/>
      <c r="E22" s="61"/>
    </row>
    <row r="23" spans="1:5" x14ac:dyDescent="0.25">
      <c r="A23" s="15">
        <v>4</v>
      </c>
      <c r="B23" s="49" t="s">
        <v>47</v>
      </c>
      <c r="C23" s="20">
        <f>SUM(C24:C32)</f>
        <v>3096114.89</v>
      </c>
      <c r="D23" s="20">
        <f t="shared" ref="D23:E23" si="3">SUM(D24:D32)</f>
        <v>2167454.7799999998</v>
      </c>
      <c r="E23" s="57">
        <f t="shared" si="3"/>
        <v>1199371.46</v>
      </c>
    </row>
    <row r="24" spans="1:5" x14ac:dyDescent="0.25">
      <c r="A24" s="50" t="s">
        <v>48</v>
      </c>
      <c r="B24" s="18" t="s">
        <v>74</v>
      </c>
      <c r="C24" s="52">
        <v>1481300</v>
      </c>
      <c r="D24" s="20">
        <v>1250223.6800000002</v>
      </c>
      <c r="E24" s="57">
        <v>647876.54</v>
      </c>
    </row>
    <row r="25" spans="1:5" x14ac:dyDescent="0.25">
      <c r="A25" s="50" t="s">
        <v>49</v>
      </c>
      <c r="B25" s="18" t="s">
        <v>75</v>
      </c>
      <c r="C25" s="52">
        <v>145440</v>
      </c>
      <c r="D25" s="19">
        <v>135706.19</v>
      </c>
      <c r="E25" s="56">
        <v>75344.13</v>
      </c>
    </row>
    <row r="26" spans="1:5" x14ac:dyDescent="0.25">
      <c r="A26" s="50" t="s">
        <v>50</v>
      </c>
      <c r="B26" s="18" t="s">
        <v>76</v>
      </c>
      <c r="C26" s="52">
        <v>165976.5</v>
      </c>
      <c r="D26" s="20">
        <v>121136.18</v>
      </c>
      <c r="E26" s="57">
        <v>77739.06</v>
      </c>
    </row>
    <row r="27" spans="1:5" x14ac:dyDescent="0.25">
      <c r="A27" s="50" t="s">
        <v>51</v>
      </c>
      <c r="B27" s="18" t="s">
        <v>77</v>
      </c>
      <c r="C27" s="52">
        <v>466950</v>
      </c>
      <c r="D27" s="19">
        <v>91543.16</v>
      </c>
      <c r="E27" s="56">
        <v>76541.179999999993</v>
      </c>
    </row>
    <row r="28" spans="1:5" x14ac:dyDescent="0.25">
      <c r="A28" s="50" t="s">
        <v>52</v>
      </c>
      <c r="B28" s="18" t="s">
        <v>78</v>
      </c>
      <c r="C28" s="52">
        <v>199500</v>
      </c>
      <c r="D28" s="19">
        <v>81208.350000000006</v>
      </c>
      <c r="E28" s="56">
        <v>108229.64</v>
      </c>
    </row>
    <row r="29" spans="1:5" x14ac:dyDescent="0.25">
      <c r="A29" s="50" t="s">
        <v>53</v>
      </c>
      <c r="B29" s="18" t="s">
        <v>79</v>
      </c>
      <c r="C29" s="52">
        <v>211787.19</v>
      </c>
      <c r="D29" s="20">
        <v>236513.73</v>
      </c>
      <c r="E29" s="57">
        <v>109362.64</v>
      </c>
    </row>
    <row r="30" spans="1:5" x14ac:dyDescent="0.25">
      <c r="A30" s="50" t="s">
        <v>54</v>
      </c>
      <c r="B30" s="18" t="s">
        <v>80</v>
      </c>
      <c r="C30" s="52">
        <v>12000</v>
      </c>
      <c r="D30" s="19">
        <v>5200</v>
      </c>
      <c r="E30" s="56">
        <v>4200</v>
      </c>
    </row>
    <row r="31" spans="1:5" x14ac:dyDescent="0.25">
      <c r="A31" s="11" t="s">
        <v>55</v>
      </c>
      <c r="B31" s="18" t="s">
        <v>81</v>
      </c>
      <c r="C31" s="19">
        <v>160000</v>
      </c>
      <c r="D31" s="20">
        <v>100356.88</v>
      </c>
      <c r="E31" s="57">
        <v>0</v>
      </c>
    </row>
    <row r="32" spans="1:5" x14ac:dyDescent="0.25">
      <c r="A32" s="11" t="s">
        <v>56</v>
      </c>
      <c r="B32" s="18" t="s">
        <v>82</v>
      </c>
      <c r="C32" s="19">
        <v>253161.2</v>
      </c>
      <c r="D32" s="20">
        <v>145566.60999999999</v>
      </c>
      <c r="E32" s="57">
        <v>100078.27</v>
      </c>
    </row>
    <row r="33" spans="1:5" x14ac:dyDescent="0.25">
      <c r="A33" s="15" t="s">
        <v>57</v>
      </c>
      <c r="B33" s="16" t="s">
        <v>83</v>
      </c>
      <c r="C33" s="19">
        <f>SUM(C34:C38)</f>
        <v>70000</v>
      </c>
      <c r="D33" s="19">
        <f t="shared" ref="D33:E33" si="4">SUM(D34:D38)</f>
        <v>48392.41</v>
      </c>
      <c r="E33" s="56">
        <f t="shared" si="4"/>
        <v>35465.65</v>
      </c>
    </row>
    <row r="34" spans="1:5" x14ac:dyDescent="0.25">
      <c r="A34" s="11" t="s">
        <v>58</v>
      </c>
      <c r="B34" s="18" t="s">
        <v>84</v>
      </c>
      <c r="C34" s="19">
        <v>70000</v>
      </c>
      <c r="D34" s="20">
        <v>48392.41</v>
      </c>
      <c r="E34" s="57">
        <v>35465.65</v>
      </c>
    </row>
    <row r="35" spans="1:5" x14ac:dyDescent="0.25">
      <c r="A35" s="11" t="s">
        <v>59</v>
      </c>
      <c r="B35" s="18" t="s">
        <v>85</v>
      </c>
      <c r="C35" s="19">
        <v>0</v>
      </c>
      <c r="D35" s="20">
        <v>0</v>
      </c>
      <c r="E35" s="57">
        <v>0</v>
      </c>
    </row>
    <row r="36" spans="1:5" x14ac:dyDescent="0.25">
      <c r="A36" s="11" t="s">
        <v>60</v>
      </c>
      <c r="B36" s="18" t="s">
        <v>86</v>
      </c>
      <c r="C36" s="19">
        <v>0</v>
      </c>
      <c r="D36" s="20">
        <v>0</v>
      </c>
      <c r="E36" s="57">
        <v>0</v>
      </c>
    </row>
    <row r="37" spans="1:5" x14ac:dyDescent="0.25">
      <c r="A37" s="11" t="s">
        <v>61</v>
      </c>
      <c r="B37" s="18" t="s">
        <v>87</v>
      </c>
      <c r="C37" s="19">
        <v>0</v>
      </c>
      <c r="D37" s="20">
        <v>0</v>
      </c>
      <c r="E37" s="57">
        <v>0</v>
      </c>
    </row>
    <row r="38" spans="1:5" x14ac:dyDescent="0.25">
      <c r="A38" s="11" t="s">
        <v>62</v>
      </c>
      <c r="B38" s="18" t="s">
        <v>88</v>
      </c>
      <c r="C38" s="19">
        <v>0</v>
      </c>
      <c r="D38" s="20">
        <v>0</v>
      </c>
      <c r="E38" s="57">
        <v>0</v>
      </c>
    </row>
    <row r="39" spans="1:5" x14ac:dyDescent="0.25">
      <c r="A39" s="15" t="s">
        <v>63</v>
      </c>
      <c r="B39" s="16" t="s">
        <v>89</v>
      </c>
      <c r="C39" s="19">
        <v>1291950.3</v>
      </c>
      <c r="D39" s="20">
        <v>1158165.3</v>
      </c>
      <c r="E39" s="57">
        <v>521606.57</v>
      </c>
    </row>
    <row r="40" spans="1:5" x14ac:dyDescent="0.25">
      <c r="A40" s="15" t="s">
        <v>64</v>
      </c>
      <c r="B40" s="16" t="s">
        <v>26</v>
      </c>
      <c r="C40" s="19">
        <v>0</v>
      </c>
      <c r="D40" s="20">
        <v>0</v>
      </c>
      <c r="E40" s="57">
        <v>0</v>
      </c>
    </row>
    <row r="41" spans="1:5" x14ac:dyDescent="0.25">
      <c r="A41" s="15" t="s">
        <v>65</v>
      </c>
      <c r="B41" s="16" t="s">
        <v>90</v>
      </c>
      <c r="C41" s="19">
        <v>0</v>
      </c>
      <c r="D41" s="20">
        <v>0</v>
      </c>
      <c r="E41" s="57">
        <v>0</v>
      </c>
    </row>
    <row r="42" spans="1:5" ht="15.75" thickBot="1" x14ac:dyDescent="0.3">
      <c r="A42" s="51" t="s">
        <v>66</v>
      </c>
      <c r="B42" s="23" t="s">
        <v>91</v>
      </c>
      <c r="C42" s="53">
        <v>80000</v>
      </c>
      <c r="D42" s="24">
        <v>67435.55</v>
      </c>
      <c r="E42" s="59">
        <v>11125</v>
      </c>
    </row>
    <row r="43" spans="1:5" ht="16.5" thickTop="1" thickBot="1" x14ac:dyDescent="0.3">
      <c r="A43" s="27" t="s">
        <v>17</v>
      </c>
      <c r="B43" s="28" t="s">
        <v>67</v>
      </c>
      <c r="C43" s="30">
        <f>C23+C33+C39+C40+C41+C42</f>
        <v>4538065.1900000004</v>
      </c>
      <c r="D43" s="30">
        <f t="shared" ref="D43:E43" si="5">D23+D33+D39+D40+D41+D42</f>
        <v>3441448.04</v>
      </c>
      <c r="E43" s="62">
        <f t="shared" si="5"/>
        <v>1767568.68</v>
      </c>
    </row>
    <row r="44" spans="1:5" ht="16.5" thickTop="1" thickBot="1" x14ac:dyDescent="0.3">
      <c r="A44" s="33" t="s">
        <v>18</v>
      </c>
      <c r="B44" s="34" t="s">
        <v>19</v>
      </c>
      <c r="C44" s="40">
        <f>C21-C43</f>
        <v>2436934.8099999996</v>
      </c>
      <c r="D44" s="40">
        <f t="shared" ref="D44:E44" si="6">D21-D43</f>
        <v>3546445.2199999997</v>
      </c>
      <c r="E44" s="63">
        <f t="shared" si="6"/>
        <v>1177794.28</v>
      </c>
    </row>
    <row r="45" spans="1:5" ht="15.75" thickTop="1" x14ac:dyDescent="0.25">
      <c r="A45" s="37"/>
      <c r="B45" s="38" t="s">
        <v>20</v>
      </c>
      <c r="C45" s="47"/>
      <c r="D45" s="48"/>
      <c r="E45" s="64"/>
    </row>
    <row r="46" spans="1:5" x14ac:dyDescent="0.25">
      <c r="A46" s="29" t="s">
        <v>68</v>
      </c>
      <c r="B46" s="16" t="s">
        <v>21</v>
      </c>
      <c r="C46" s="20">
        <v>95573.01</v>
      </c>
      <c r="D46" s="20">
        <v>60291</v>
      </c>
      <c r="E46" s="57">
        <v>31902.6</v>
      </c>
    </row>
    <row r="47" spans="1:5" x14ac:dyDescent="0.25">
      <c r="A47" s="29" t="s">
        <v>69</v>
      </c>
      <c r="B47" s="16" t="s">
        <v>22</v>
      </c>
      <c r="C47" s="20"/>
      <c r="D47" s="20"/>
      <c r="E47" s="57"/>
    </row>
    <row r="48" spans="1:5" ht="15.75" thickBot="1" x14ac:dyDescent="0.3">
      <c r="A48" s="42" t="s">
        <v>70</v>
      </c>
      <c r="B48" s="36" t="s">
        <v>23</v>
      </c>
      <c r="C48" s="24">
        <v>2757000</v>
      </c>
      <c r="D48" s="24">
        <v>2945483.51</v>
      </c>
      <c r="E48" s="59">
        <v>461630.99</v>
      </c>
    </row>
    <row r="49" spans="1:5" ht="16.5" thickTop="1" thickBot="1" x14ac:dyDescent="0.3">
      <c r="A49" s="33" t="s">
        <v>24</v>
      </c>
      <c r="B49" s="43" t="s">
        <v>71</v>
      </c>
      <c r="C49" s="35">
        <f>C46+C47-C48</f>
        <v>-2661426.9900000002</v>
      </c>
      <c r="D49" s="35">
        <f t="shared" ref="D49:E49" si="7">D46+D47-D48</f>
        <v>-2885192.51</v>
      </c>
      <c r="E49" s="60">
        <f t="shared" si="7"/>
        <v>-429728.39</v>
      </c>
    </row>
    <row r="50" spans="1:5" ht="15.75" thickTop="1" x14ac:dyDescent="0.25">
      <c r="A50" s="37"/>
      <c r="B50" s="38" t="s">
        <v>25</v>
      </c>
      <c r="C50" s="47"/>
      <c r="D50" s="48"/>
      <c r="E50" s="64"/>
    </row>
    <row r="51" spans="1:5" x14ac:dyDescent="0.25">
      <c r="A51" s="29" t="s">
        <v>92</v>
      </c>
      <c r="B51" s="16" t="s">
        <v>26</v>
      </c>
      <c r="C51" s="20">
        <v>10000</v>
      </c>
      <c r="D51" s="20">
        <v>0</v>
      </c>
      <c r="E51" s="57">
        <v>0</v>
      </c>
    </row>
    <row r="52" spans="1:5" x14ac:dyDescent="0.25">
      <c r="A52" s="29" t="s">
        <v>93</v>
      </c>
      <c r="B52" s="16" t="s">
        <v>27</v>
      </c>
      <c r="C52" s="20">
        <v>434934.81</v>
      </c>
      <c r="D52" s="20">
        <v>410314.69</v>
      </c>
      <c r="E52" s="57">
        <v>213945.14</v>
      </c>
    </row>
    <row r="53" spans="1:5" ht="15.75" thickBot="1" x14ac:dyDescent="0.3">
      <c r="A53" s="42" t="s">
        <v>94</v>
      </c>
      <c r="B53" s="36" t="s">
        <v>28</v>
      </c>
      <c r="C53" s="24">
        <v>370000</v>
      </c>
      <c r="D53" s="24">
        <v>965740.66</v>
      </c>
      <c r="E53" s="59">
        <v>162111.03</v>
      </c>
    </row>
    <row r="54" spans="1:5" ht="16.5" thickTop="1" thickBot="1" x14ac:dyDescent="0.3">
      <c r="A54" s="33" t="s">
        <v>29</v>
      </c>
      <c r="B54" s="43" t="s">
        <v>72</v>
      </c>
      <c r="C54" s="40">
        <f>C51-C52-C53</f>
        <v>-794934.81</v>
      </c>
      <c r="D54" s="40">
        <f t="shared" ref="D54:E54" si="8">D51-D52-D53</f>
        <v>-1376055.35</v>
      </c>
      <c r="E54" s="63">
        <f t="shared" si="8"/>
        <v>-376056.17000000004</v>
      </c>
    </row>
    <row r="55" spans="1:5" ht="15.75" thickTop="1" x14ac:dyDescent="0.25">
      <c r="A55" s="41"/>
      <c r="B55" s="39"/>
      <c r="C55" s="44"/>
      <c r="D55" s="44"/>
      <c r="E55" s="65"/>
    </row>
    <row r="56" spans="1:5" x14ac:dyDescent="0.25">
      <c r="A56" s="25" t="s">
        <v>30</v>
      </c>
      <c r="B56" s="26" t="s">
        <v>31</v>
      </c>
      <c r="C56" s="17">
        <f>C44+C49+C54</f>
        <v>-1019426.9900000007</v>
      </c>
      <c r="D56" s="17">
        <f t="shared" ref="D56:E56" si="9">D44+D49+D54</f>
        <v>-714802.64000000013</v>
      </c>
      <c r="E56" s="55">
        <f t="shared" si="9"/>
        <v>372009.72</v>
      </c>
    </row>
    <row r="57" spans="1:5" x14ac:dyDescent="0.25">
      <c r="A57" s="25" t="s">
        <v>32</v>
      </c>
      <c r="B57" s="26" t="s">
        <v>33</v>
      </c>
      <c r="C57" s="21">
        <v>1019426.99</v>
      </c>
      <c r="D57" s="17">
        <v>1834229.63</v>
      </c>
      <c r="E57" s="55">
        <v>1119426.99</v>
      </c>
    </row>
    <row r="58" spans="1:5" x14ac:dyDescent="0.25">
      <c r="A58" s="25" t="s">
        <v>34</v>
      </c>
      <c r="B58" s="26" t="s">
        <v>35</v>
      </c>
      <c r="C58" s="21">
        <f>C56+C57</f>
        <v>0</v>
      </c>
      <c r="D58" s="21">
        <f t="shared" ref="D58:E58" si="10">D56+D57</f>
        <v>1119426.9899999998</v>
      </c>
      <c r="E58" s="58">
        <f t="shared" si="10"/>
        <v>1491436.71</v>
      </c>
    </row>
    <row r="59" spans="1:5" x14ac:dyDescent="0.25">
      <c r="A59" s="4"/>
      <c r="B59" s="1"/>
      <c r="C59" s="2"/>
      <c r="D59" s="3"/>
      <c r="E59" s="3"/>
    </row>
    <row r="61" spans="1:5" x14ac:dyDescent="0.25">
      <c r="C61" s="67" t="s">
        <v>96</v>
      </c>
      <c r="D61" s="67"/>
      <c r="E61" s="67"/>
    </row>
    <row r="62" spans="1:5" x14ac:dyDescent="0.25">
      <c r="C62" s="67"/>
      <c r="D62" s="67"/>
      <c r="E62" s="67"/>
    </row>
    <row r="63" spans="1:5" x14ac:dyDescent="0.25">
      <c r="C63" s="67"/>
      <c r="D63" s="67"/>
      <c r="E63" s="67"/>
    </row>
  </sheetData>
  <mergeCells count="6">
    <mergeCell ref="B3:C3"/>
    <mergeCell ref="C61:E63"/>
    <mergeCell ref="A7:A8"/>
    <mergeCell ref="B7:B8"/>
    <mergeCell ref="C7:C8"/>
    <mergeCell ref="D7:E7"/>
  </mergeCells>
  <pageMargins left="0.98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</dc:creator>
  <cp:lastModifiedBy>Boro</cp:lastModifiedBy>
  <cp:lastPrinted>2020-07-03T11:28:03Z</cp:lastPrinted>
  <dcterms:created xsi:type="dcterms:W3CDTF">2020-05-13T11:24:05Z</dcterms:created>
  <dcterms:modified xsi:type="dcterms:W3CDTF">2024-07-16T09:14:36Z</dcterms:modified>
</cp:coreProperties>
</file>