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ro\Desktop\IZVJEŠTAJI\2024 Izvještaji\III kvartal - 2024\"/>
    </mc:Choice>
  </mc:AlternateContent>
  <bookViews>
    <workbookView xWindow="0" yWindow="0" windowWidth="13080" windowHeight="112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8" i="1"/>
  <c r="D21" i="1" s="1"/>
  <c r="D33" i="1"/>
  <c r="D39" i="1"/>
  <c r="D44" i="1"/>
  <c r="D34" i="1" l="1"/>
  <c r="D45" i="1" s="1"/>
  <c r="D47" i="1" s="1"/>
  <c r="E33" i="1"/>
  <c r="C33" i="1"/>
  <c r="E44" i="1"/>
  <c r="C44" i="1"/>
  <c r="E39" i="1"/>
  <c r="C39" i="1"/>
  <c r="E18" i="1"/>
  <c r="C18" i="1"/>
  <c r="E11" i="1"/>
  <c r="E21" i="1" l="1"/>
  <c r="E34" i="1" s="1"/>
  <c r="E45" i="1" s="1"/>
  <c r="E47" i="1" s="1"/>
  <c r="C11" i="1"/>
  <c r="C21" i="1" s="1"/>
  <c r="C34" i="1" s="1"/>
  <c r="C45" i="1" s="1"/>
  <c r="C47" i="1" s="1"/>
</calcChain>
</file>

<file path=xl/sharedStrings.xml><?xml version="1.0" encoding="utf-8"?>
<sst xmlns="http://schemas.openxmlformats.org/spreadsheetml/2006/main" count="65" uniqueCount="65">
  <si>
    <t>NOVČANI TOK-FUNKCIONALNA KLASIFIKACIJA</t>
  </si>
  <si>
    <t>Plan</t>
  </si>
  <si>
    <t>Prethodna godina</t>
  </si>
  <si>
    <t>Tekuća godina</t>
  </si>
  <si>
    <t>PRIMICI</t>
  </si>
  <si>
    <t>Tekući prihodi  (1.1+1.2+1.3+1.4+1.5)</t>
  </si>
  <si>
    <t>Porezi</t>
  </si>
  <si>
    <t>Doprinosi</t>
  </si>
  <si>
    <t>Takse</t>
  </si>
  <si>
    <t>Naknade</t>
  </si>
  <si>
    <t>Ostali prihodi</t>
  </si>
  <si>
    <t>Primici od otplate kredita</t>
  </si>
  <si>
    <t>Donacije i transferi  (3.1 + 3.2)</t>
  </si>
  <si>
    <t>Donacije</t>
  </si>
  <si>
    <t>Transferi</t>
  </si>
  <si>
    <t>I</t>
  </si>
  <si>
    <t>Ukupno primici  (1+2+3)</t>
  </si>
  <si>
    <t>IZDACI</t>
  </si>
  <si>
    <t>Opšte javne službe</t>
  </si>
  <si>
    <t>Odbrana</t>
  </si>
  <si>
    <t>Javni red i bezbjednost</t>
  </si>
  <si>
    <t>Ekonomski poslovi</t>
  </si>
  <si>
    <t>Zaštita životne sredine</t>
  </si>
  <si>
    <t>Poslovi stanovanje i zajednice</t>
  </si>
  <si>
    <t>Zdravstvo</t>
  </si>
  <si>
    <t>Sport, kultura i religija</t>
  </si>
  <si>
    <t>Obrazovanje</t>
  </si>
  <si>
    <t>Socijalna zaštita</t>
  </si>
  <si>
    <t>II</t>
  </si>
  <si>
    <t>Ukupno izdaci  (4+5+6+7+8+9+10+11+12+13)</t>
  </si>
  <si>
    <t>III</t>
  </si>
  <si>
    <t>Neto novčani tok  (I-II)</t>
  </si>
  <si>
    <t>NOVČANI TOK PO OSNOVU INVESTIRANJA</t>
  </si>
  <si>
    <t>Primici od prodaje nefinansijske imovine</t>
  </si>
  <si>
    <t>Primici od prodaje finansijske imovine</t>
  </si>
  <si>
    <t>Kapitalni izdaci</t>
  </si>
  <si>
    <t>IV</t>
  </si>
  <si>
    <t xml:space="preserve">        Neto novčani tok po osnovu investiranja (14+15-16)</t>
  </si>
  <si>
    <t>NOVČANI TOK PO OSNOVU FINANSIRANJA</t>
  </si>
  <si>
    <t>Pozajmice i krediti</t>
  </si>
  <si>
    <t>Otplata kredita</t>
  </si>
  <si>
    <t>Otplata obaveza iz prethodnih godina</t>
  </si>
  <si>
    <t>V</t>
  </si>
  <si>
    <t xml:space="preserve">      Neto novčani tok po osnovu finansiranja (17-18-19)</t>
  </si>
  <si>
    <t>VI</t>
  </si>
  <si>
    <t>Povećanje/smanjenje gotovine (III+IV+V)</t>
  </si>
  <si>
    <t>VII</t>
  </si>
  <si>
    <t>Gotovina na početku perioda</t>
  </si>
  <si>
    <t>VIII</t>
  </si>
  <si>
    <t>Gotovina na kraju perioda (VI+VII)</t>
  </si>
  <si>
    <t>r.br.</t>
  </si>
  <si>
    <t>1.1</t>
  </si>
  <si>
    <t>1.2</t>
  </si>
  <si>
    <t>1.3</t>
  </si>
  <si>
    <t>1.4</t>
  </si>
  <si>
    <t>1.5</t>
  </si>
  <si>
    <t>3.1</t>
  </si>
  <si>
    <t>3.2</t>
  </si>
  <si>
    <t>IZVJEŠTAJ O NOVČANIM TOKOVIMA I - funkcionalna klasifikacija</t>
  </si>
  <si>
    <t>Period:</t>
  </si>
  <si>
    <t>Obrazac 2</t>
  </si>
  <si>
    <t>Lice odgovorno za                                STARJEŠINA        sastavljanje izvještaja                           ORGANA    __________________                         ____________</t>
  </si>
  <si>
    <t>Godina: 2024</t>
  </si>
  <si>
    <t>I z v r š e nj e</t>
  </si>
  <si>
    <t>01.01 - 30.09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</si>
</sst>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5" fillId="0" borderId="0" xfId="0" applyFont="1" applyAlignment="1">
      <alignment horizontal="left" vertical="center" indent="3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0" fillId="0" borderId="0" xfId="0" applyNumberFormat="1"/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indent="3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3"/>
    </xf>
    <xf numFmtId="4" fontId="1" fillId="0" borderId="2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3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indent="3"/>
    </xf>
    <xf numFmtId="49" fontId="1" fillId="0" borderId="1" xfId="0" applyNumberFormat="1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center"/>
    </xf>
    <xf numFmtId="49" fontId="1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indent="3"/>
    </xf>
    <xf numFmtId="4" fontId="5" fillId="0" borderId="4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left" vertical="center" indent="3"/>
    </xf>
    <xf numFmtId="0" fontId="5" fillId="0" borderId="5" xfId="0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" fontId="6" fillId="0" borderId="5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vertical="center"/>
    </xf>
    <xf numFmtId="4" fontId="5" fillId="0" borderId="5" xfId="0" applyNumberFormat="1" applyFont="1" applyBorder="1" applyAlignment="1">
      <alignment vertical="center"/>
    </xf>
    <xf numFmtId="0" fontId="7" fillId="0" borderId="0" xfId="0" applyFont="1" applyAlignment="1">
      <alignment horizontal="right"/>
    </xf>
    <xf numFmtId="4" fontId="6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4" fontId="1" fillId="0" borderId="5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vertical="center"/>
    </xf>
    <xf numFmtId="4" fontId="6" fillId="0" borderId="5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abSelected="1" workbookViewId="0">
      <selection activeCell="B3" sqref="B3:C3"/>
    </sheetView>
  </sheetViews>
  <sheetFormatPr defaultRowHeight="15" x14ac:dyDescent="0.25"/>
  <cols>
    <col min="1" max="1" width="6.42578125" style="5" bestFit="1" customWidth="1"/>
    <col min="2" max="2" width="52.5703125" bestFit="1" customWidth="1"/>
    <col min="3" max="5" width="13.85546875" customWidth="1"/>
  </cols>
  <sheetData>
    <row r="1" spans="1:5" x14ac:dyDescent="0.25">
      <c r="D1" s="50" t="s">
        <v>60</v>
      </c>
    </row>
    <row r="3" spans="1:5" x14ac:dyDescent="0.25">
      <c r="B3" s="62" t="s">
        <v>58</v>
      </c>
      <c r="C3" s="62"/>
      <c r="D3" t="s">
        <v>62</v>
      </c>
    </row>
    <row r="4" spans="1:5" x14ac:dyDescent="0.25">
      <c r="B4" s="6"/>
      <c r="C4" s="6"/>
      <c r="D4" t="s">
        <v>59</v>
      </c>
    </row>
    <row r="5" spans="1:5" x14ac:dyDescent="0.25">
      <c r="B5" s="6"/>
      <c r="C5" s="6"/>
      <c r="D5" t="s">
        <v>64</v>
      </c>
    </row>
    <row r="7" spans="1:5" x14ac:dyDescent="0.25">
      <c r="A7" s="64" t="s">
        <v>50</v>
      </c>
      <c r="B7" s="65" t="s">
        <v>0</v>
      </c>
      <c r="C7" s="66" t="s">
        <v>1</v>
      </c>
      <c r="D7" s="65" t="s">
        <v>63</v>
      </c>
      <c r="E7" s="65"/>
    </row>
    <row r="8" spans="1:5" ht="25.5" x14ac:dyDescent="0.25">
      <c r="A8" s="64"/>
      <c r="B8" s="65"/>
      <c r="C8" s="66"/>
      <c r="D8" s="7" t="s">
        <v>2</v>
      </c>
      <c r="E8" s="7" t="s">
        <v>3</v>
      </c>
    </row>
    <row r="9" spans="1:5" x14ac:dyDescent="0.25">
      <c r="A9" s="8">
        <v>1</v>
      </c>
      <c r="B9" s="9">
        <v>2</v>
      </c>
      <c r="C9" s="10">
        <v>3</v>
      </c>
      <c r="D9" s="9">
        <v>4</v>
      </c>
      <c r="E9" s="9">
        <v>5</v>
      </c>
    </row>
    <row r="10" spans="1:5" x14ac:dyDescent="0.25">
      <c r="A10" s="11"/>
      <c r="B10" s="12" t="s">
        <v>4</v>
      </c>
      <c r="C10" s="13"/>
      <c r="D10" s="14"/>
      <c r="E10" s="14"/>
    </row>
    <row r="11" spans="1:5" x14ac:dyDescent="0.25">
      <c r="A11" s="15">
        <v>1</v>
      </c>
      <c r="B11" s="16" t="s">
        <v>5</v>
      </c>
      <c r="C11" s="17">
        <f>SUM(C12:C16)</f>
        <v>4345000</v>
      </c>
      <c r="D11" s="17">
        <f t="shared" ref="D11" si="0">SUM(D12:D16)</f>
        <v>3903005.0599999996</v>
      </c>
      <c r="E11" s="51">
        <f t="shared" ref="E11" si="1">SUM(E12:E16)</f>
        <v>2859821.04</v>
      </c>
    </row>
    <row r="12" spans="1:5" x14ac:dyDescent="0.25">
      <c r="A12" s="11" t="s">
        <v>51</v>
      </c>
      <c r="B12" s="18" t="s">
        <v>6</v>
      </c>
      <c r="C12" s="19">
        <v>2050000</v>
      </c>
      <c r="D12" s="19">
        <v>1876708.47</v>
      </c>
      <c r="E12" s="52">
        <v>1776626.42</v>
      </c>
    </row>
    <row r="13" spans="1:5" x14ac:dyDescent="0.25">
      <c r="A13" s="11" t="s">
        <v>52</v>
      </c>
      <c r="B13" s="18" t="s">
        <v>7</v>
      </c>
      <c r="C13" s="20"/>
      <c r="D13" s="20"/>
      <c r="E13" s="53"/>
    </row>
    <row r="14" spans="1:5" x14ac:dyDescent="0.25">
      <c r="A14" s="11" t="s">
        <v>53</v>
      </c>
      <c r="B14" s="18" t="s">
        <v>8</v>
      </c>
      <c r="C14" s="20">
        <v>60000</v>
      </c>
      <c r="D14" s="20">
        <v>36719.74</v>
      </c>
      <c r="E14" s="53">
        <v>22611.1</v>
      </c>
    </row>
    <row r="15" spans="1:5" x14ac:dyDescent="0.25">
      <c r="A15" s="11" t="s">
        <v>54</v>
      </c>
      <c r="B15" s="18" t="s">
        <v>9</v>
      </c>
      <c r="C15" s="20">
        <v>2120000</v>
      </c>
      <c r="D15" s="20">
        <v>1932497.5599999998</v>
      </c>
      <c r="E15" s="53">
        <v>1020204.28</v>
      </c>
    </row>
    <row r="16" spans="1:5" x14ac:dyDescent="0.25">
      <c r="A16" s="11" t="s">
        <v>55</v>
      </c>
      <c r="B16" s="18" t="s">
        <v>10</v>
      </c>
      <c r="C16" s="20">
        <v>115000</v>
      </c>
      <c r="D16" s="20">
        <v>57079.29</v>
      </c>
      <c r="E16" s="53">
        <v>40379.24</v>
      </c>
    </row>
    <row r="17" spans="1:5" x14ac:dyDescent="0.25">
      <c r="A17" s="15">
        <v>2</v>
      </c>
      <c r="B17" s="16" t="s">
        <v>11</v>
      </c>
      <c r="C17" s="21"/>
      <c r="D17" s="21"/>
      <c r="E17" s="54"/>
    </row>
    <row r="18" spans="1:5" x14ac:dyDescent="0.25">
      <c r="A18" s="15">
        <v>3</v>
      </c>
      <c r="B18" s="16" t="s">
        <v>12</v>
      </c>
      <c r="C18" s="21">
        <f>SUM(C19:C20)</f>
        <v>2630000</v>
      </c>
      <c r="D18" s="21">
        <f t="shared" ref="D18" si="2">SUM(D19:D20)</f>
        <v>3084888.2</v>
      </c>
      <c r="E18" s="54">
        <f t="shared" ref="E18" si="3">SUM(E19:E20)</f>
        <v>2163178.7999999998</v>
      </c>
    </row>
    <row r="19" spans="1:5" x14ac:dyDescent="0.25">
      <c r="A19" s="11" t="s">
        <v>56</v>
      </c>
      <c r="B19" s="18" t="s">
        <v>13</v>
      </c>
      <c r="C19" s="20">
        <v>260000</v>
      </c>
      <c r="D19" s="20">
        <v>1374080.74</v>
      </c>
      <c r="E19" s="53">
        <v>105326</v>
      </c>
    </row>
    <row r="20" spans="1:5" ht="15.75" thickBot="1" x14ac:dyDescent="0.3">
      <c r="A20" s="22" t="s">
        <v>57</v>
      </c>
      <c r="B20" s="23" t="s">
        <v>14</v>
      </c>
      <c r="C20" s="24">
        <v>2370000</v>
      </c>
      <c r="D20" s="24">
        <v>1710807.46</v>
      </c>
      <c r="E20" s="55">
        <v>2057852.8</v>
      </c>
    </row>
    <row r="21" spans="1:5" ht="16.5" thickTop="1" thickBot="1" x14ac:dyDescent="0.3">
      <c r="A21" s="33" t="s">
        <v>15</v>
      </c>
      <c r="B21" s="34" t="s">
        <v>16</v>
      </c>
      <c r="C21" s="35">
        <f>C11+C17+C18</f>
        <v>6975000</v>
      </c>
      <c r="D21" s="35">
        <f t="shared" ref="D21" si="4">D11+D17+D18</f>
        <v>6987893.2599999998</v>
      </c>
      <c r="E21" s="56">
        <f t="shared" ref="E21" si="5">E11+E17+E18</f>
        <v>5022999.84</v>
      </c>
    </row>
    <row r="22" spans="1:5" ht="15.75" thickTop="1" x14ac:dyDescent="0.25">
      <c r="A22" s="31"/>
      <c r="B22" s="32" t="s">
        <v>17</v>
      </c>
      <c r="C22" s="46"/>
      <c r="D22" s="47"/>
      <c r="E22" s="57"/>
    </row>
    <row r="23" spans="1:5" x14ac:dyDescent="0.25">
      <c r="A23" s="15">
        <v>4</v>
      </c>
      <c r="B23" s="16" t="s">
        <v>18</v>
      </c>
      <c r="C23" s="19">
        <v>2519365.19</v>
      </c>
      <c r="D23" s="19">
        <v>1733737.26</v>
      </c>
      <c r="E23" s="52">
        <v>1565040.6600000001</v>
      </c>
    </row>
    <row r="24" spans="1:5" x14ac:dyDescent="0.25">
      <c r="A24" s="15">
        <v>5</v>
      </c>
      <c r="B24" s="16" t="s">
        <v>19</v>
      </c>
      <c r="C24" s="20">
        <v>0</v>
      </c>
      <c r="D24" s="20">
        <v>0</v>
      </c>
      <c r="E24" s="53">
        <v>0</v>
      </c>
    </row>
    <row r="25" spans="1:5" x14ac:dyDescent="0.25">
      <c r="A25" s="15">
        <v>6</v>
      </c>
      <c r="B25" s="16" t="s">
        <v>20</v>
      </c>
      <c r="C25" s="19">
        <v>467200</v>
      </c>
      <c r="D25" s="19">
        <v>354790.55</v>
      </c>
      <c r="E25" s="52">
        <v>241483.57</v>
      </c>
    </row>
    <row r="26" spans="1:5" x14ac:dyDescent="0.25">
      <c r="A26" s="15">
        <v>7</v>
      </c>
      <c r="B26" s="16" t="s">
        <v>21</v>
      </c>
      <c r="C26" s="20">
        <v>288400</v>
      </c>
      <c r="D26" s="20">
        <v>200561.01</v>
      </c>
      <c r="E26" s="53">
        <v>87721.760000000009</v>
      </c>
    </row>
    <row r="27" spans="1:5" x14ac:dyDescent="0.25">
      <c r="A27" s="15">
        <v>8</v>
      </c>
      <c r="B27" s="16" t="s">
        <v>22</v>
      </c>
      <c r="C27" s="19">
        <v>364600</v>
      </c>
      <c r="D27" s="19">
        <v>247211.07</v>
      </c>
      <c r="E27" s="52">
        <v>205006.48</v>
      </c>
    </row>
    <row r="28" spans="1:5" x14ac:dyDescent="0.25">
      <c r="A28" s="15">
        <v>9</v>
      </c>
      <c r="B28" s="16" t="s">
        <v>23</v>
      </c>
      <c r="C28" s="19">
        <v>283000</v>
      </c>
      <c r="D28" s="19">
        <v>134537.85</v>
      </c>
      <c r="E28" s="52">
        <v>176227.46000000002</v>
      </c>
    </row>
    <row r="29" spans="1:5" x14ac:dyDescent="0.25">
      <c r="A29" s="15">
        <v>10</v>
      </c>
      <c r="B29" s="16" t="s">
        <v>24</v>
      </c>
      <c r="C29" s="20">
        <v>0</v>
      </c>
      <c r="D29" s="20">
        <v>0</v>
      </c>
      <c r="E29" s="53">
        <v>0</v>
      </c>
    </row>
    <row r="30" spans="1:5" x14ac:dyDescent="0.25">
      <c r="A30" s="15">
        <v>11</v>
      </c>
      <c r="B30" s="16" t="s">
        <v>25</v>
      </c>
      <c r="C30" s="19">
        <v>530500</v>
      </c>
      <c r="D30" s="19">
        <v>718237.89</v>
      </c>
      <c r="E30" s="52">
        <v>374555.01</v>
      </c>
    </row>
    <row r="31" spans="1:5" x14ac:dyDescent="0.25">
      <c r="A31" s="15">
        <v>12</v>
      </c>
      <c r="B31" s="16" t="s">
        <v>26</v>
      </c>
      <c r="C31" s="20">
        <v>0</v>
      </c>
      <c r="D31" s="20">
        <v>0</v>
      </c>
      <c r="E31" s="53">
        <v>0</v>
      </c>
    </row>
    <row r="32" spans="1:5" ht="15.75" thickBot="1" x14ac:dyDescent="0.3">
      <c r="A32" s="36">
        <v>13</v>
      </c>
      <c r="B32" s="37" t="s">
        <v>27</v>
      </c>
      <c r="C32" s="24">
        <v>85000</v>
      </c>
      <c r="D32" s="24">
        <v>52372.41</v>
      </c>
      <c r="E32" s="55">
        <v>64284.38</v>
      </c>
    </row>
    <row r="33" spans="1:5" ht="16.5" thickTop="1" thickBot="1" x14ac:dyDescent="0.3">
      <c r="A33" s="27" t="s">
        <v>28</v>
      </c>
      <c r="B33" s="28" t="s">
        <v>29</v>
      </c>
      <c r="C33" s="30">
        <f>SUM(C23:C32)</f>
        <v>4538065.1899999995</v>
      </c>
      <c r="D33" s="30">
        <f t="shared" ref="D33" si="6">SUM(D23:D32)</f>
        <v>3441448.0400000005</v>
      </c>
      <c r="E33" s="58">
        <f t="shared" ref="E33" si="7">SUM(E23:E32)</f>
        <v>2714319.3200000003</v>
      </c>
    </row>
    <row r="34" spans="1:5" ht="16.5" thickTop="1" thickBot="1" x14ac:dyDescent="0.3">
      <c r="A34" s="33" t="s">
        <v>30</v>
      </c>
      <c r="B34" s="34" t="s">
        <v>31</v>
      </c>
      <c r="C34" s="41">
        <f>C21-C33</f>
        <v>2436934.8100000005</v>
      </c>
      <c r="D34" s="41">
        <f t="shared" ref="D34" si="8">D21-D33</f>
        <v>3546445.2199999993</v>
      </c>
      <c r="E34" s="59">
        <f t="shared" ref="E34" si="9">E21-E33</f>
        <v>2308680.5199999996</v>
      </c>
    </row>
    <row r="35" spans="1:5" ht="15.75" thickTop="1" x14ac:dyDescent="0.25">
      <c r="A35" s="38"/>
      <c r="B35" s="39" t="s">
        <v>32</v>
      </c>
      <c r="C35" s="48"/>
      <c r="D35" s="49"/>
      <c r="E35" s="60"/>
    </row>
    <row r="36" spans="1:5" x14ac:dyDescent="0.25">
      <c r="A36" s="29">
        <v>14</v>
      </c>
      <c r="B36" s="16" t="s">
        <v>33</v>
      </c>
      <c r="C36" s="20">
        <v>95573.01</v>
      </c>
      <c r="D36" s="20">
        <v>60291</v>
      </c>
      <c r="E36" s="53">
        <v>62637.599999999999</v>
      </c>
    </row>
    <row r="37" spans="1:5" x14ac:dyDescent="0.25">
      <c r="A37" s="29">
        <v>15</v>
      </c>
      <c r="B37" s="16" t="s">
        <v>34</v>
      </c>
      <c r="C37" s="20"/>
      <c r="D37" s="20"/>
      <c r="E37" s="53"/>
    </row>
    <row r="38" spans="1:5" ht="15.75" thickBot="1" x14ac:dyDescent="0.3">
      <c r="A38" s="43">
        <v>16</v>
      </c>
      <c r="B38" s="37" t="s">
        <v>35</v>
      </c>
      <c r="C38" s="24">
        <v>2757000</v>
      </c>
      <c r="D38" s="24">
        <v>2945483.51</v>
      </c>
      <c r="E38" s="55">
        <v>825327.74</v>
      </c>
    </row>
    <row r="39" spans="1:5" ht="16.5" thickTop="1" thickBot="1" x14ac:dyDescent="0.3">
      <c r="A39" s="33" t="s">
        <v>36</v>
      </c>
      <c r="B39" s="44" t="s">
        <v>37</v>
      </c>
      <c r="C39" s="35">
        <f>C36+C37-C38</f>
        <v>-2661426.9900000002</v>
      </c>
      <c r="D39" s="35">
        <f t="shared" ref="D39" si="10">D36+D37-D38</f>
        <v>-2885192.51</v>
      </c>
      <c r="E39" s="56">
        <f t="shared" ref="E39" si="11">E36+E37-E38</f>
        <v>-762690.14</v>
      </c>
    </row>
    <row r="40" spans="1:5" ht="15.75" thickTop="1" x14ac:dyDescent="0.25">
      <c r="A40" s="38"/>
      <c r="B40" s="39" t="s">
        <v>38</v>
      </c>
      <c r="C40" s="49"/>
      <c r="D40" s="49"/>
      <c r="E40" s="60"/>
    </row>
    <row r="41" spans="1:5" x14ac:dyDescent="0.25">
      <c r="A41" s="29">
        <v>17</v>
      </c>
      <c r="B41" s="16" t="s">
        <v>39</v>
      </c>
      <c r="C41" s="20">
        <v>10000</v>
      </c>
      <c r="D41" s="20">
        <v>0</v>
      </c>
      <c r="E41" s="53">
        <v>0</v>
      </c>
    </row>
    <row r="42" spans="1:5" x14ac:dyDescent="0.25">
      <c r="A42" s="29">
        <v>18</v>
      </c>
      <c r="B42" s="16" t="s">
        <v>40</v>
      </c>
      <c r="C42" s="20">
        <v>434934.81</v>
      </c>
      <c r="D42" s="20">
        <v>410314.69</v>
      </c>
      <c r="E42" s="53">
        <v>323538.88</v>
      </c>
    </row>
    <row r="43" spans="1:5" ht="15.75" thickBot="1" x14ac:dyDescent="0.3">
      <c r="A43" s="43">
        <v>19</v>
      </c>
      <c r="B43" s="37" t="s">
        <v>41</v>
      </c>
      <c r="C43" s="24">
        <v>370000</v>
      </c>
      <c r="D43" s="24">
        <v>965740.66</v>
      </c>
      <c r="E43" s="55">
        <v>203878.86</v>
      </c>
    </row>
    <row r="44" spans="1:5" ht="15.75" thickTop="1" x14ac:dyDescent="0.25">
      <c r="A44" s="42" t="s">
        <v>42</v>
      </c>
      <c r="B44" s="40" t="s">
        <v>43</v>
      </c>
      <c r="C44" s="45">
        <f>C41-C42-C43</f>
        <v>-794934.81</v>
      </c>
      <c r="D44" s="45">
        <f t="shared" ref="D44" si="12">D41-D42-D43</f>
        <v>-1376055.35</v>
      </c>
      <c r="E44" s="61">
        <f t="shared" ref="E44" si="13">E41-E42-E43</f>
        <v>-527417.74</v>
      </c>
    </row>
    <row r="45" spans="1:5" x14ac:dyDescent="0.25">
      <c r="A45" s="25" t="s">
        <v>44</v>
      </c>
      <c r="B45" s="26" t="s">
        <v>45</v>
      </c>
      <c r="C45" s="17">
        <f>C34+C39+C44</f>
        <v>-1019426.9899999998</v>
      </c>
      <c r="D45" s="17">
        <f t="shared" ref="D45" si="14">D34+D39+D44</f>
        <v>-714802.6400000006</v>
      </c>
      <c r="E45" s="51">
        <f t="shared" ref="E45" si="15">E34+E39+E44</f>
        <v>1018572.6399999994</v>
      </c>
    </row>
    <row r="46" spans="1:5" x14ac:dyDescent="0.25">
      <c r="A46" s="25" t="s">
        <v>46</v>
      </c>
      <c r="B46" s="26" t="s">
        <v>47</v>
      </c>
      <c r="C46" s="17">
        <v>1019426.99</v>
      </c>
      <c r="D46" s="17">
        <v>1834229.63</v>
      </c>
      <c r="E46" s="51">
        <v>1119426.99</v>
      </c>
    </row>
    <row r="47" spans="1:5" x14ac:dyDescent="0.25">
      <c r="A47" s="25" t="s">
        <v>48</v>
      </c>
      <c r="B47" s="26" t="s">
        <v>49</v>
      </c>
      <c r="C47" s="21">
        <f t="shared" ref="C47:E47" si="16">C45+C46</f>
        <v>0</v>
      </c>
      <c r="D47" s="21">
        <f t="shared" ref="D47" si="17">D45+D46</f>
        <v>1119426.9899999993</v>
      </c>
      <c r="E47" s="54">
        <f t="shared" si="16"/>
        <v>2137999.6299999994</v>
      </c>
    </row>
    <row r="48" spans="1:5" x14ac:dyDescent="0.25">
      <c r="A48" s="4"/>
      <c r="B48" s="1"/>
      <c r="C48" s="2"/>
      <c r="D48" s="3"/>
      <c r="E48" s="3"/>
    </row>
    <row r="50" spans="3:5" x14ac:dyDescent="0.25">
      <c r="C50" s="63" t="s">
        <v>61</v>
      </c>
      <c r="D50" s="63"/>
      <c r="E50" s="63"/>
    </row>
    <row r="51" spans="3:5" x14ac:dyDescent="0.25">
      <c r="C51" s="63"/>
      <c r="D51" s="63"/>
      <c r="E51" s="63"/>
    </row>
    <row r="52" spans="3:5" x14ac:dyDescent="0.25">
      <c r="C52" s="63"/>
      <c r="D52" s="63"/>
      <c r="E52" s="63"/>
    </row>
  </sheetData>
  <mergeCells count="6">
    <mergeCell ref="B3:C3"/>
    <mergeCell ref="C50:E52"/>
    <mergeCell ref="A7:A8"/>
    <mergeCell ref="B7:B8"/>
    <mergeCell ref="C7:C8"/>
    <mergeCell ref="D7:E7"/>
  </mergeCells>
  <pageMargins left="1.58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</dc:creator>
  <cp:lastModifiedBy>Boro</cp:lastModifiedBy>
  <cp:lastPrinted>2020-07-03T11:25:02Z</cp:lastPrinted>
  <dcterms:created xsi:type="dcterms:W3CDTF">2020-05-13T11:24:05Z</dcterms:created>
  <dcterms:modified xsi:type="dcterms:W3CDTF">2024-10-10T09:56:00Z</dcterms:modified>
</cp:coreProperties>
</file>